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xr:revisionPtr revIDLastSave="0" documentId="8_{A24B5CBA-9475-4E7E-A7E6-B61F9E26F9CB}" xr6:coauthVersionLast="47" xr6:coauthVersionMax="47" xr10:uidLastSave="{00000000-0000-0000-0000-000000000000}"/>
  <bookViews>
    <workbookView xWindow="-110" yWindow="-110" windowWidth="22780" windowHeight="14660" xr2:uid="{CFE88502-AF31-413F-9C03-2B2DB56E1760}"/>
  </bookViews>
  <sheets>
    <sheet name="Technical Scoresheet" sheetId="1" r:id="rId1"/>
    <sheet name="Hel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1" l="1"/>
  <c r="F68" i="1"/>
  <c r="E68" i="1"/>
  <c r="D68" i="1"/>
  <c r="B68" i="1"/>
  <c r="E67" i="1"/>
  <c r="D67" i="1"/>
  <c r="B67" i="1"/>
  <c r="B66" i="1"/>
  <c r="B65" i="1"/>
  <c r="F64" i="1"/>
  <c r="E64" i="1"/>
  <c r="D64" i="1"/>
  <c r="B64" i="1"/>
  <c r="J63" i="1"/>
  <c r="I63" i="1"/>
  <c r="H63" i="1"/>
  <c r="G63" i="1"/>
  <c r="F63" i="1"/>
  <c r="E63" i="1"/>
  <c r="J59" i="1"/>
  <c r="J68" i="1" s="1"/>
  <c r="I59" i="1"/>
  <c r="I68" i="1" s="1"/>
  <c r="H59" i="1"/>
  <c r="H68" i="1" s="1"/>
  <c r="G59" i="1"/>
  <c r="G68" i="1" s="1"/>
  <c r="F59" i="1"/>
  <c r="E59" i="1"/>
  <c r="J55" i="1"/>
  <c r="J67" i="1" s="1"/>
  <c r="I55" i="1"/>
  <c r="I67" i="1" s="1"/>
  <c r="H55" i="1"/>
  <c r="H67" i="1" s="1"/>
  <c r="G55" i="1"/>
  <c r="G67" i="1" s="1"/>
  <c r="F55" i="1"/>
  <c r="F67" i="1" s="1"/>
  <c r="E55" i="1"/>
  <c r="F52" i="1"/>
  <c r="D52" i="1"/>
  <c r="J52" i="1" s="1"/>
  <c r="J50" i="1"/>
  <c r="I50" i="1"/>
  <c r="H50" i="1"/>
  <c r="G50" i="1"/>
  <c r="F50" i="1"/>
  <c r="E50" i="1"/>
  <c r="D50" i="1"/>
  <c r="D48" i="1"/>
  <c r="I48" i="1" s="1"/>
  <c r="J45" i="1"/>
  <c r="I45" i="1"/>
  <c r="G45" i="1"/>
  <c r="D45" i="1"/>
  <c r="F45" i="1" s="1"/>
  <c r="I43" i="1"/>
  <c r="H43" i="1"/>
  <c r="F43" i="1"/>
  <c r="D43" i="1"/>
  <c r="E43" i="1" s="1"/>
  <c r="J41" i="1"/>
  <c r="H41" i="1"/>
  <c r="G41" i="1"/>
  <c r="E41" i="1"/>
  <c r="D41" i="1"/>
  <c r="I41" i="1" s="1"/>
  <c r="I39" i="1" s="1"/>
  <c r="D38" i="1"/>
  <c r="I38" i="1" s="1"/>
  <c r="I36" i="1"/>
  <c r="D36" i="1"/>
  <c r="H36" i="1" s="1"/>
  <c r="J34" i="1"/>
  <c r="H34" i="1"/>
  <c r="G34" i="1"/>
  <c r="F34" i="1"/>
  <c r="E34" i="1"/>
  <c r="D34" i="1"/>
  <c r="I34" i="1" s="1"/>
  <c r="I32" i="1" s="1"/>
  <c r="J31" i="1"/>
  <c r="H31" i="1"/>
  <c r="G31" i="1"/>
  <c r="E31" i="1"/>
  <c r="D31" i="1"/>
  <c r="I31" i="1" s="1"/>
  <c r="F29" i="1"/>
  <c r="D29" i="1"/>
  <c r="G29" i="1" s="1"/>
  <c r="G25" i="1" s="1"/>
  <c r="J27" i="1"/>
  <c r="I27" i="1"/>
  <c r="H27" i="1"/>
  <c r="G27" i="1"/>
  <c r="F27" i="1"/>
  <c r="E27" i="1"/>
  <c r="D27" i="1"/>
  <c r="D24" i="1"/>
  <c r="D66" i="1" s="1"/>
  <c r="J22" i="1"/>
  <c r="I22" i="1"/>
  <c r="H22" i="1"/>
  <c r="G22" i="1"/>
  <c r="F22" i="1"/>
  <c r="E22" i="1"/>
  <c r="J20" i="1"/>
  <c r="I20" i="1"/>
  <c r="H20" i="1"/>
  <c r="G20" i="1"/>
  <c r="G16" i="1" s="1"/>
  <c r="G65" i="1" s="1"/>
  <c r="F20" i="1"/>
  <c r="E20" i="1"/>
  <c r="J18" i="1"/>
  <c r="J16" i="1" s="1"/>
  <c r="J65" i="1" s="1"/>
  <c r="I18" i="1"/>
  <c r="H18" i="1"/>
  <c r="H16" i="1" s="1"/>
  <c r="H65" i="1" s="1"/>
  <c r="G18" i="1"/>
  <c r="F18" i="1"/>
  <c r="F16" i="1" s="1"/>
  <c r="F65" i="1" s="1"/>
  <c r="E18" i="1"/>
  <c r="E16" i="1" s="1"/>
  <c r="E65" i="1" s="1"/>
  <c r="I16" i="1"/>
  <c r="I65" i="1" s="1"/>
  <c r="D16" i="1"/>
  <c r="D60" i="1" s="1"/>
  <c r="J14" i="1"/>
  <c r="J64" i="1" s="1"/>
  <c r="I14" i="1"/>
  <c r="I64" i="1" s="1"/>
  <c r="H14" i="1"/>
  <c r="G14" i="1"/>
  <c r="F14" i="1"/>
  <c r="E14" i="1"/>
  <c r="E39" i="1" l="1"/>
  <c r="J39" i="1"/>
  <c r="E25" i="1"/>
  <c r="I25" i="1"/>
  <c r="J38" i="1"/>
  <c r="J48" i="1"/>
  <c r="J46" i="1" s="1"/>
  <c r="E29" i="1"/>
  <c r="F31" i="1"/>
  <c r="F25" i="1" s="1"/>
  <c r="F24" i="1" s="1"/>
  <c r="J36" i="1"/>
  <c r="J32" i="1" s="1"/>
  <c r="F41" i="1"/>
  <c r="F39" i="1" s="1"/>
  <c r="G43" i="1"/>
  <c r="G39" i="1" s="1"/>
  <c r="H45" i="1"/>
  <c r="H39" i="1" s="1"/>
  <c r="E52" i="1"/>
  <c r="D65" i="1"/>
  <c r="D69" i="1" s="1"/>
  <c r="E38" i="1"/>
  <c r="E48" i="1"/>
  <c r="E46" i="1" s="1"/>
  <c r="G52" i="1"/>
  <c r="H29" i="1"/>
  <c r="H25" i="1" s="1"/>
  <c r="E36" i="1"/>
  <c r="E32" i="1" s="1"/>
  <c r="F38" i="1"/>
  <c r="J43" i="1"/>
  <c r="F48" i="1"/>
  <c r="F46" i="1" s="1"/>
  <c r="H52" i="1"/>
  <c r="G64" i="1"/>
  <c r="I29" i="1"/>
  <c r="F36" i="1"/>
  <c r="F32" i="1" s="1"/>
  <c r="G38" i="1"/>
  <c r="G48" i="1"/>
  <c r="I52" i="1"/>
  <c r="I46" i="1" s="1"/>
  <c r="H64" i="1"/>
  <c r="J29" i="1"/>
  <c r="J25" i="1" s="1"/>
  <c r="G36" i="1"/>
  <c r="H38" i="1"/>
  <c r="H32" i="1" s="1"/>
  <c r="E45" i="1"/>
  <c r="H48" i="1"/>
  <c r="H46" i="1" s="1"/>
  <c r="F66" i="1" l="1"/>
  <c r="F69" i="1" s="1"/>
  <c r="F60" i="1"/>
  <c r="H24" i="1"/>
  <c r="E24" i="1"/>
  <c r="J24" i="1"/>
  <c r="I24" i="1"/>
  <c r="G32" i="1"/>
  <c r="G24" i="1" s="1"/>
  <c r="G46" i="1"/>
  <c r="G66" i="1" l="1"/>
  <c r="G69" i="1" s="1"/>
  <c r="G60" i="1"/>
  <c r="E66" i="1"/>
  <c r="E69" i="1" s="1"/>
  <c r="E60" i="1"/>
  <c r="H66" i="1"/>
  <c r="H69" i="1" s="1"/>
  <c r="H60" i="1"/>
  <c r="I66" i="1"/>
  <c r="I69" i="1" s="1"/>
  <c r="I60" i="1"/>
  <c r="J66" i="1"/>
  <c r="J69" i="1" s="1"/>
  <c r="J60" i="1"/>
</calcChain>
</file>

<file path=xl/sharedStrings.xml><?xml version="1.0" encoding="utf-8"?>
<sst xmlns="http://schemas.openxmlformats.org/spreadsheetml/2006/main" count="101" uniqueCount="48">
  <si>
    <t>TECHNICAL EVALUATION - CONSULTING SERVICES (FIRMS)</t>
  </si>
  <si>
    <t>Project Title:</t>
  </si>
  <si>
    <t>Contract Title:</t>
  </si>
  <si>
    <t>Prior to evaluation,  Lead Evaluator to complete all blue cells</t>
  </si>
  <si>
    <t xml:space="preserve">Do not change </t>
  </si>
  <si>
    <t>Name of Technical Evaluator:</t>
  </si>
  <si>
    <t>Proposer 1</t>
  </si>
  <si>
    <t>Proposer 2</t>
  </si>
  <si>
    <t>Proposer 3</t>
  </si>
  <si>
    <t>Proposer 4</t>
  </si>
  <si>
    <t>Proposer 5</t>
  </si>
  <si>
    <t>Proposer 6</t>
  </si>
  <si>
    <t>Criteria</t>
  </si>
  <si>
    <t>Points Assigned</t>
  </si>
  <si>
    <t>Max.</t>
  </si>
  <si>
    <t>Name of Firm</t>
  </si>
  <si>
    <t>1) Specific Experience:</t>
  </si>
  <si>
    <t>Percentage</t>
  </si>
  <si>
    <t>Total Score</t>
  </si>
  <si>
    <t>2) Methodology and Work Plan:</t>
  </si>
  <si>
    <t xml:space="preserve">     a) Methodology:</t>
  </si>
  <si>
    <t>Score</t>
  </si>
  <si>
    <t xml:space="preserve">     b) Work Plan:</t>
  </si>
  <si>
    <t xml:space="preserve">     c) Organisation and Staffing:</t>
  </si>
  <si>
    <t>3) Relevant experience and qualification of key experts:</t>
  </si>
  <si>
    <t xml:space="preserve">     Key Expert 1:</t>
  </si>
  <si>
    <t xml:space="preserve">             a) Qualifications: </t>
  </si>
  <si>
    <t xml:space="preserve">             b) Technical Experience: </t>
  </si>
  <si>
    <t xml:space="preserve">             c) Regional Experience/ Language:</t>
  </si>
  <si>
    <t xml:space="preserve">     Key Expert 2:</t>
  </si>
  <si>
    <t xml:space="preserve">     Key Expert 3:</t>
  </si>
  <si>
    <t xml:space="preserve">     Key Expert 4:</t>
  </si>
  <si>
    <t>4) Transfer of Knowledge:</t>
  </si>
  <si>
    <t>5) Participation by nationals among proposed Key Experts:</t>
  </si>
  <si>
    <t>TOTAL TECHNICAL SCORES</t>
  </si>
  <si>
    <t>TECHNICAL EVALUATION SUMMARY</t>
  </si>
  <si>
    <t>Max. Total Score</t>
  </si>
  <si>
    <t>Please note to complete the scoresheet:</t>
  </si>
  <si>
    <t>2) if criteria or subcriteria do not apply record their scores as 0 and do not complete the yellow sections against them</t>
  </si>
  <si>
    <t>3) the sheet can be adjusted to add subcriteria but the total technical scores box and formulas will need to be updated accordingly</t>
  </si>
  <si>
    <t>1) adjust the scores in blue cells against each criteria and subcriteria in accordance with the RFP</t>
  </si>
  <si>
    <r>
      <t xml:space="preserve">Total Months of participation by proposed </t>
    </r>
    <r>
      <rPr>
        <b/>
        <sz val="11"/>
        <color theme="1"/>
        <rFont val="Calibri"/>
        <family val="2"/>
        <scheme val="minor"/>
      </rPr>
      <t>Nationals</t>
    </r>
  </si>
  <si>
    <r>
      <t xml:space="preserve">Total Months of participation by proposed </t>
    </r>
    <r>
      <rPr>
        <b/>
        <sz val="11"/>
        <color theme="1"/>
        <rFont val="Calibri"/>
        <family val="2"/>
        <scheme val="minor"/>
      </rPr>
      <t xml:space="preserve">Key Experts </t>
    </r>
  </si>
  <si>
    <t>NOTE: To preserve formulas, only change values in shaded cells as follows:</t>
  </si>
  <si>
    <t>Each evaluator to complete yellow cells.  All inputs are as percentages, apart from criteria 5, which is months</t>
  </si>
  <si>
    <t>5) for criteria 5 enter total months for key experts and months for key experts who are nationals of country in question as directed by the sheet</t>
  </si>
  <si>
    <t>4) scores should be entered as percentages (apart from criteria 5) in the bold cells and the sheet will automatically convert these into points</t>
  </si>
  <si>
    <t xml:space="preserve">6) if there are less than 6 Proposals under evaluation only complete the relevant columns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</si>
</sst>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29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2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2" fillId="3" borderId="19" xfId="0" applyFont="1" applyFill="1" applyBorder="1"/>
    <xf numFmtId="0" fontId="2" fillId="3" borderId="12" xfId="0" applyFont="1" applyFill="1" applyBorder="1"/>
    <xf numFmtId="0" fontId="6" fillId="4" borderId="15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0" xfId="0" applyFont="1" applyFill="1" applyBorder="1" applyAlignment="1">
      <alignment horizontal="center"/>
    </xf>
    <xf numFmtId="9" fontId="9" fillId="4" borderId="10" xfId="0" applyNumberFormat="1" applyFont="1" applyFill="1" applyBorder="1" applyAlignment="1">
      <alignment horizontal="center"/>
    </xf>
    <xf numFmtId="9" fontId="9" fillId="4" borderId="0" xfId="0" applyNumberFormat="1" applyFont="1" applyFill="1" applyAlignment="1">
      <alignment horizontal="center"/>
    </xf>
    <xf numFmtId="0" fontId="3" fillId="0" borderId="12" xfId="0" applyFont="1" applyBorder="1" applyAlignment="1">
      <alignment vertical="center"/>
    </xf>
    <xf numFmtId="0" fontId="7" fillId="4" borderId="18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17" xfId="0" applyFill="1" applyBorder="1"/>
    <xf numFmtId="0" fontId="7" fillId="5" borderId="18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17" xfId="0" applyFill="1" applyBorder="1"/>
    <xf numFmtId="0" fontId="0" fillId="3" borderId="15" xfId="0" applyFill="1" applyBorder="1" applyAlignment="1">
      <alignment horizontal="left"/>
    </xf>
    <xf numFmtId="0" fontId="0" fillId="3" borderId="15" xfId="0" applyFill="1" applyBorder="1" applyAlignment="1">
      <alignment horizontal="center"/>
    </xf>
    <xf numFmtId="0" fontId="0" fillId="3" borderId="16" xfId="0" applyFill="1" applyBorder="1"/>
    <xf numFmtId="0" fontId="2" fillId="3" borderId="15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7" xfId="0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9" fontId="0" fillId="3" borderId="10" xfId="0" applyNumberFormat="1" applyFill="1" applyBorder="1" applyAlignment="1">
      <alignment horizontal="center"/>
    </xf>
    <xf numFmtId="9" fontId="0" fillId="3" borderId="0" xfId="0" applyNumberFormat="1" applyFill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" fillId="3" borderId="18" xfId="0" applyFont="1" applyFill="1" applyBorder="1"/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/>
    </xf>
    <xf numFmtId="0" fontId="0" fillId="3" borderId="0" xfId="0" applyFill="1" applyAlignment="1">
      <alignment horizontal="left"/>
    </xf>
    <xf numFmtId="0" fontId="2" fillId="3" borderId="14" xfId="0" applyFont="1" applyFill="1" applyBorder="1"/>
    <xf numFmtId="0" fontId="0" fillId="3" borderId="10" xfId="0" applyFill="1" applyBorder="1" applyAlignment="1">
      <alignment horizontal="left"/>
    </xf>
    <xf numFmtId="0" fontId="0" fillId="4" borderId="0" xfId="0" applyFill="1"/>
    <xf numFmtId="0" fontId="0" fillId="3" borderId="15" xfId="0" applyFill="1" applyBorder="1"/>
    <xf numFmtId="0" fontId="0" fillId="5" borderId="0" xfId="0" applyFill="1"/>
    <xf numFmtId="0" fontId="0" fillId="4" borderId="11" xfId="0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2" fillId="3" borderId="21" xfId="0" applyFont="1" applyFill="1" applyBorder="1"/>
    <xf numFmtId="0" fontId="8" fillId="0" borderId="4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5" borderId="24" xfId="1" applyFont="1" applyFill="1" applyBorder="1" applyAlignment="1">
      <alignment horizontal="center"/>
    </xf>
    <xf numFmtId="9" fontId="0" fillId="5" borderId="25" xfId="1" applyFont="1" applyFill="1" applyBorder="1" applyAlignment="1">
      <alignment horizontal="center"/>
    </xf>
    <xf numFmtId="9" fontId="0" fillId="5" borderId="4" xfId="1" applyFont="1" applyFill="1" applyBorder="1" applyAlignment="1">
      <alignment horizontal="center"/>
    </xf>
    <xf numFmtId="9" fontId="0" fillId="5" borderId="5" xfId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6" xfId="0" applyFont="1" applyFill="1" applyBorder="1"/>
    <xf numFmtId="0" fontId="0" fillId="3" borderId="7" xfId="0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top"/>
    </xf>
    <xf numFmtId="0" fontId="2" fillId="3" borderId="7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1" fontId="10" fillId="0" borderId="4" xfId="0" applyNumberFormat="1" applyFont="1" applyBorder="1" applyAlignment="1">
      <alignment vertical="center" wrapText="1"/>
    </xf>
    <xf numFmtId="1" fontId="10" fillId="0" borderId="0" xfId="0" applyNumberFormat="1" applyFont="1" applyAlignment="1">
      <alignment vertical="center" wrapText="1"/>
    </xf>
    <xf numFmtId="1" fontId="10" fillId="0" borderId="5" xfId="0" applyNumberFormat="1" applyFont="1" applyBorder="1" applyAlignment="1">
      <alignment vertical="center" wrapText="1"/>
    </xf>
    <xf numFmtId="0" fontId="2" fillId="3" borderId="1" xfId="0" applyFont="1" applyFill="1" applyBorder="1"/>
    <xf numFmtId="0" fontId="0" fillId="3" borderId="2" xfId="0" applyFill="1" applyBorder="1" applyAlignment="1">
      <alignment horizontal="left"/>
    </xf>
    <xf numFmtId="9" fontId="0" fillId="5" borderId="1" xfId="1" applyFont="1" applyFill="1" applyBorder="1" applyAlignment="1">
      <alignment horizontal="center"/>
    </xf>
    <xf numFmtId="9" fontId="0" fillId="5" borderId="3" xfId="1" applyFont="1" applyFill="1" applyBorder="1" applyAlignment="1">
      <alignment horizontal="center"/>
    </xf>
    <xf numFmtId="0" fontId="2" fillId="3" borderId="22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9" fontId="0" fillId="3" borderId="2" xfId="0" applyNumberForma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2" fillId="4" borderId="29" xfId="0" applyFont="1" applyFill="1" applyBorder="1" applyAlignment="1">
      <alignment horizontal="center" vertical="top" wrapText="1"/>
    </xf>
    <xf numFmtId="9" fontId="0" fillId="5" borderId="28" xfId="1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1" fontId="10" fillId="0" borderId="29" xfId="0" applyNumberFormat="1" applyFont="1" applyBorder="1" applyAlignment="1">
      <alignment vertical="center" wrapText="1"/>
    </xf>
    <xf numFmtId="0" fontId="6" fillId="3" borderId="31" xfId="0" applyFont="1" applyFill="1" applyBorder="1" applyAlignment="1">
      <alignment horizontal="center"/>
    </xf>
    <xf numFmtId="9" fontId="0" fillId="5" borderId="29" xfId="1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9" fontId="0" fillId="5" borderId="32" xfId="1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1" fontId="0" fillId="5" borderId="21" xfId="1" applyNumberFormat="1" applyFont="1" applyFill="1" applyBorder="1" applyAlignment="1">
      <alignment horizontal="center"/>
    </xf>
    <xf numFmtId="1" fontId="0" fillId="5" borderId="31" xfId="1" applyNumberFormat="1" applyFont="1" applyFill="1" applyBorder="1" applyAlignment="1">
      <alignment horizontal="center"/>
    </xf>
    <xf numFmtId="1" fontId="0" fillId="5" borderId="23" xfId="1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vertical="top"/>
    </xf>
    <xf numFmtId="1" fontId="0" fillId="5" borderId="4" xfId="1" applyNumberFormat="1" applyFont="1" applyFill="1" applyBorder="1" applyAlignment="1">
      <alignment horizontal="center"/>
    </xf>
    <xf numFmtId="1" fontId="0" fillId="5" borderId="29" xfId="1" applyNumberFormat="1" applyFont="1" applyFill="1" applyBorder="1" applyAlignment="1">
      <alignment horizontal="center"/>
    </xf>
    <xf numFmtId="1" fontId="0" fillId="5" borderId="5" xfId="1" applyNumberFormat="1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25" xfId="0" applyBorder="1" applyAlignment="1">
      <alignment horizontal="left" wrapText="1"/>
    </xf>
  </cellXfs>
  <cellStyles count="3">
    <cellStyle name="Normal" xfId="0" builtinId="0"/>
    <cellStyle name="Normal 9" xfId="2" xr:uid="{F57E67C4-D946-4317-8510-F23502F43E80}"/>
    <cellStyle name="Percent" xfId="1" builtinId="5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66FFFF"/>
      <color rgb="FF11C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28CD3-8733-44C7-8B0D-48F4B77B0299}">
  <dimension ref="B1:J69"/>
  <sheetViews>
    <sheetView tabSelected="1" zoomScale="120" zoomScaleNormal="120" zoomScaleSheetLayoutView="100" workbookViewId="0">
      <pane xSplit="4" ySplit="12" topLeftCell="E13" activePane="bottomRight" state="frozen"/>
      <selection pane="topRight" activeCell="E1" sqref="E1"/>
      <selection pane="bottomLeft" activeCell="A10" sqref="A10"/>
      <selection pane="bottomRight" activeCell="E58" sqref="E58"/>
    </sheetView>
  </sheetViews>
  <sheetFormatPr defaultRowHeight="14.5" x14ac:dyDescent="0.35"/>
  <cols>
    <col min="1" max="1" width="2.453125" customWidth="1"/>
    <col min="2" max="2" width="51" customWidth="1"/>
    <col min="3" max="3" width="14.1796875" style="11" customWidth="1"/>
    <col min="4" max="4" width="9.81640625" style="4" customWidth="1"/>
    <col min="5" max="9" width="16.54296875" customWidth="1"/>
    <col min="10" max="10" width="12.08984375" bestFit="1" customWidth="1"/>
    <col min="12" max="12" width="18.453125" bestFit="1" customWidth="1"/>
    <col min="13" max="13" width="12.54296875" bestFit="1" customWidth="1"/>
    <col min="14" max="14" width="7.453125" bestFit="1" customWidth="1"/>
  </cols>
  <sheetData>
    <row r="1" spans="2:10" x14ac:dyDescent="0.35">
      <c r="B1" s="1" t="s">
        <v>0</v>
      </c>
    </row>
    <row r="2" spans="2:10" x14ac:dyDescent="0.35">
      <c r="B2" s="1"/>
    </row>
    <row r="3" spans="2:10" x14ac:dyDescent="0.35">
      <c r="B3" s="8" t="s">
        <v>1</v>
      </c>
    </row>
    <row r="4" spans="2:10" x14ac:dyDescent="0.35">
      <c r="B4" s="57"/>
    </row>
    <row r="5" spans="2:10" x14ac:dyDescent="0.35">
      <c r="E5" s="20" t="s">
        <v>43</v>
      </c>
      <c r="F5" s="12"/>
      <c r="G5" s="5"/>
      <c r="H5" s="6"/>
      <c r="I5" s="6"/>
      <c r="J5" s="7"/>
    </row>
    <row r="6" spans="2:10" x14ac:dyDescent="0.35">
      <c r="B6" s="8" t="s">
        <v>2</v>
      </c>
      <c r="E6" s="21" t="s">
        <v>3</v>
      </c>
      <c r="F6" s="22"/>
      <c r="G6" s="23"/>
      <c r="H6" s="54"/>
      <c r="I6" s="54"/>
      <c r="J6" s="24"/>
    </row>
    <row r="7" spans="2:10" x14ac:dyDescent="0.35">
      <c r="B7" s="57"/>
      <c r="E7" s="25" t="s">
        <v>44</v>
      </c>
      <c r="F7" s="27"/>
      <c r="G7" s="28"/>
      <c r="H7" s="56"/>
      <c r="I7" s="56"/>
      <c r="J7" s="29"/>
    </row>
    <row r="8" spans="2:10" x14ac:dyDescent="0.35">
      <c r="E8" s="26" t="s">
        <v>4</v>
      </c>
      <c r="F8" s="30"/>
      <c r="G8" s="31"/>
      <c r="H8" s="55"/>
      <c r="I8" s="55"/>
      <c r="J8" s="32"/>
    </row>
    <row r="9" spans="2:10" x14ac:dyDescent="0.35">
      <c r="B9" s="8" t="s">
        <v>5</v>
      </c>
    </row>
    <row r="10" spans="2:10" ht="15" thickBot="1" x14ac:dyDescent="0.4">
      <c r="B10" s="58"/>
    </row>
    <row r="11" spans="2:10" ht="15" thickBot="1" x14ac:dyDescent="0.4">
      <c r="E11" s="65" t="s">
        <v>6</v>
      </c>
      <c r="F11" s="104" t="s">
        <v>7</v>
      </c>
      <c r="G11" s="104" t="s">
        <v>8</v>
      </c>
      <c r="H11" s="104" t="s">
        <v>9</v>
      </c>
      <c r="I11" s="104" t="s">
        <v>10</v>
      </c>
      <c r="J11" s="66" t="s">
        <v>11</v>
      </c>
    </row>
    <row r="12" spans="2:10" ht="29.15" customHeight="1" thickBot="1" x14ac:dyDescent="0.4">
      <c r="B12" s="88" t="s">
        <v>12</v>
      </c>
      <c r="C12" s="99" t="s">
        <v>13</v>
      </c>
      <c r="D12" s="100" t="s">
        <v>14</v>
      </c>
      <c r="E12" s="101" t="s">
        <v>15</v>
      </c>
      <c r="F12" s="105" t="s">
        <v>15</v>
      </c>
      <c r="G12" s="105" t="s">
        <v>15</v>
      </c>
      <c r="H12" s="105" t="s">
        <v>15</v>
      </c>
      <c r="I12" s="105" t="s">
        <v>15</v>
      </c>
      <c r="J12" s="102" t="s">
        <v>15</v>
      </c>
    </row>
    <row r="13" spans="2:10" x14ac:dyDescent="0.35">
      <c r="B13" s="88" t="s">
        <v>16</v>
      </c>
      <c r="C13" s="89" t="s">
        <v>17</v>
      </c>
      <c r="D13" s="103">
        <v>1</v>
      </c>
      <c r="E13" s="90"/>
      <c r="F13" s="106"/>
      <c r="G13" s="106"/>
      <c r="H13" s="106"/>
      <c r="I13" s="106"/>
      <c r="J13" s="91"/>
    </row>
    <row r="14" spans="2:10" ht="15" thickBot="1" x14ac:dyDescent="0.4">
      <c r="B14" s="3"/>
      <c r="C14" s="83" t="s">
        <v>18</v>
      </c>
      <c r="D14" s="84">
        <v>10</v>
      </c>
      <c r="E14" s="80">
        <f>E13*D14</f>
        <v>0</v>
      </c>
      <c r="F14" s="107">
        <f>F13*D14</f>
        <v>0</v>
      </c>
      <c r="G14" s="107">
        <f>G13*D14</f>
        <v>0</v>
      </c>
      <c r="H14" s="107">
        <f>H13*D14</f>
        <v>0</v>
      </c>
      <c r="I14" s="107">
        <f>I13*D14</f>
        <v>0</v>
      </c>
      <c r="J14" s="81">
        <f>J13*D14</f>
        <v>0</v>
      </c>
    </row>
    <row r="15" spans="2:10" ht="14.5" customHeight="1" thickBot="1" x14ac:dyDescent="0.4">
      <c r="B15" s="85"/>
      <c r="C15" s="86"/>
      <c r="D15" s="86"/>
      <c r="E15" s="85"/>
      <c r="F15" s="108"/>
      <c r="G15" s="108"/>
      <c r="H15" s="108"/>
      <c r="I15" s="108"/>
      <c r="J15" s="87"/>
    </row>
    <row r="16" spans="2:10" x14ac:dyDescent="0.35">
      <c r="B16" s="59" t="s">
        <v>19</v>
      </c>
      <c r="C16" s="92" t="s">
        <v>18</v>
      </c>
      <c r="D16" s="93">
        <f>D18+D20+D22</f>
        <v>40</v>
      </c>
      <c r="E16" s="94">
        <f t="shared" ref="E16:J16" si="0">E18+E20+E22</f>
        <v>0</v>
      </c>
      <c r="F16" s="109">
        <f t="shared" si="0"/>
        <v>0</v>
      </c>
      <c r="G16" s="109">
        <f t="shared" si="0"/>
        <v>0</v>
      </c>
      <c r="H16" s="109">
        <f t="shared" si="0"/>
        <v>0</v>
      </c>
      <c r="I16" s="109">
        <f t="shared" si="0"/>
        <v>0</v>
      </c>
      <c r="J16" s="95">
        <f t="shared" si="0"/>
        <v>0</v>
      </c>
    </row>
    <row r="17" spans="2:10" x14ac:dyDescent="0.35">
      <c r="B17" s="60" t="s">
        <v>20</v>
      </c>
      <c r="C17" s="51" t="s">
        <v>17</v>
      </c>
      <c r="D17" s="38">
        <v>1</v>
      </c>
      <c r="E17" s="69"/>
      <c r="F17" s="110"/>
      <c r="G17" s="110"/>
      <c r="H17" s="110"/>
      <c r="I17" s="110"/>
      <c r="J17" s="70"/>
    </row>
    <row r="18" spans="2:10" x14ac:dyDescent="0.35">
      <c r="B18" s="60"/>
      <c r="C18" s="51" t="s">
        <v>21</v>
      </c>
      <c r="D18" s="16">
        <v>20</v>
      </c>
      <c r="E18" s="71">
        <f>E17*D18</f>
        <v>0</v>
      </c>
      <c r="F18" s="111">
        <f>F17*D18</f>
        <v>0</v>
      </c>
      <c r="G18" s="111">
        <f>G17*D18</f>
        <v>0</v>
      </c>
      <c r="H18" s="111">
        <f>H17*D18</f>
        <v>0</v>
      </c>
      <c r="I18" s="111">
        <f>I17*D18</f>
        <v>0</v>
      </c>
      <c r="J18" s="72">
        <f>J17*D18</f>
        <v>0</v>
      </c>
    </row>
    <row r="19" spans="2:10" x14ac:dyDescent="0.35">
      <c r="B19" s="61" t="s">
        <v>22</v>
      </c>
      <c r="C19" s="53" t="s">
        <v>17</v>
      </c>
      <c r="D19" s="37">
        <v>1</v>
      </c>
      <c r="E19" s="67"/>
      <c r="F19" s="112"/>
      <c r="G19" s="112"/>
      <c r="H19" s="112"/>
      <c r="I19" s="112"/>
      <c r="J19" s="68"/>
    </row>
    <row r="20" spans="2:10" x14ac:dyDescent="0.35">
      <c r="B20" s="62"/>
      <c r="C20" s="30" t="s">
        <v>21</v>
      </c>
      <c r="D20" s="15">
        <v>10</v>
      </c>
      <c r="E20" s="73">
        <f>E19*D20</f>
        <v>0</v>
      </c>
      <c r="F20" s="113">
        <f>F19*D20</f>
        <v>0</v>
      </c>
      <c r="G20" s="113">
        <f>G19*D20</f>
        <v>0</v>
      </c>
      <c r="H20" s="113">
        <f>H19*D20</f>
        <v>0</v>
      </c>
      <c r="I20" s="113">
        <f>I19*D20</f>
        <v>0</v>
      </c>
      <c r="J20" s="74">
        <f>J19*D20</f>
        <v>0</v>
      </c>
    </row>
    <row r="21" spans="2:10" x14ac:dyDescent="0.35">
      <c r="B21" s="61" t="s">
        <v>23</v>
      </c>
      <c r="C21" s="53" t="s">
        <v>17</v>
      </c>
      <c r="D21" s="37">
        <v>1</v>
      </c>
      <c r="E21" s="67"/>
      <c r="F21" s="112"/>
      <c r="G21" s="112"/>
      <c r="H21" s="112"/>
      <c r="I21" s="112"/>
      <c r="J21" s="68"/>
    </row>
    <row r="22" spans="2:10" ht="15" thickBot="1" x14ac:dyDescent="0.4">
      <c r="B22" s="3"/>
      <c r="C22" s="78" t="s">
        <v>21</v>
      </c>
      <c r="D22" s="84">
        <v>10</v>
      </c>
      <c r="E22" s="97">
        <f>E21*D22</f>
        <v>0</v>
      </c>
      <c r="F22" s="114">
        <f>F21*D22</f>
        <v>0</v>
      </c>
      <c r="G22" s="114">
        <f>G21*D22</f>
        <v>0</v>
      </c>
      <c r="H22" s="114">
        <f>H21*D22</f>
        <v>0</v>
      </c>
      <c r="I22" s="114">
        <f>I21*D22</f>
        <v>0</v>
      </c>
      <c r="J22" s="98">
        <f>J21*D22</f>
        <v>0</v>
      </c>
    </row>
    <row r="23" spans="2:10" ht="14.5" customHeight="1" thickBot="1" x14ac:dyDescent="0.4">
      <c r="B23" s="85"/>
      <c r="C23" s="86"/>
      <c r="D23" s="86"/>
      <c r="E23" s="85"/>
      <c r="F23" s="108"/>
      <c r="G23" s="108"/>
      <c r="H23" s="108"/>
      <c r="I23" s="108"/>
      <c r="J23" s="87"/>
    </row>
    <row r="24" spans="2:10" x14ac:dyDescent="0.35">
      <c r="B24" s="59" t="s">
        <v>24</v>
      </c>
      <c r="C24" s="92" t="s">
        <v>18</v>
      </c>
      <c r="D24" s="93">
        <f>D25+D32+D39+D46</f>
        <v>40</v>
      </c>
      <c r="E24" s="94">
        <f>E25+E32+E39+E46</f>
        <v>0</v>
      </c>
      <c r="F24" s="109">
        <f>F25+F32+F39+F46</f>
        <v>0</v>
      </c>
      <c r="G24" s="109">
        <f t="shared" ref="G24:J24" si="1">G25+G32+G39+G46</f>
        <v>0</v>
      </c>
      <c r="H24" s="109">
        <f t="shared" si="1"/>
        <v>0</v>
      </c>
      <c r="I24" s="109">
        <f t="shared" si="1"/>
        <v>0</v>
      </c>
      <c r="J24" s="95">
        <f t="shared" si="1"/>
        <v>0</v>
      </c>
    </row>
    <row r="25" spans="2:10" x14ac:dyDescent="0.35">
      <c r="B25" s="63" t="s">
        <v>25</v>
      </c>
      <c r="C25" s="53" t="s">
        <v>21</v>
      </c>
      <c r="D25" s="17">
        <v>14</v>
      </c>
      <c r="E25" s="75">
        <f>E27+E29+E31</f>
        <v>0</v>
      </c>
      <c r="F25" s="115">
        <f t="shared" ref="F25:I25" si="2">F27+F29+F31</f>
        <v>0</v>
      </c>
      <c r="G25" s="115">
        <f t="shared" si="2"/>
        <v>0</v>
      </c>
      <c r="H25" s="115">
        <f>H27+H29+H31</f>
        <v>0</v>
      </c>
      <c r="I25" s="115">
        <f t="shared" si="2"/>
        <v>0</v>
      </c>
      <c r="J25" s="76">
        <f>J27+J29+J31</f>
        <v>0</v>
      </c>
    </row>
    <row r="26" spans="2:10" x14ac:dyDescent="0.35">
      <c r="B26" s="61" t="s">
        <v>26</v>
      </c>
      <c r="C26" s="53" t="s">
        <v>17</v>
      </c>
      <c r="D26" s="18">
        <v>0.25</v>
      </c>
      <c r="E26" s="69"/>
      <c r="F26" s="110"/>
      <c r="G26" s="110"/>
      <c r="H26" s="110"/>
      <c r="I26" s="110"/>
      <c r="J26" s="70"/>
    </row>
    <row r="27" spans="2:10" x14ac:dyDescent="0.35">
      <c r="B27" s="62"/>
      <c r="C27" s="30" t="s">
        <v>21</v>
      </c>
      <c r="D27" s="36">
        <f>D25*D26</f>
        <v>3.5</v>
      </c>
      <c r="E27" s="71">
        <f>E26*D27</f>
        <v>0</v>
      </c>
      <c r="F27" s="111">
        <f>F26*D27</f>
        <v>0</v>
      </c>
      <c r="G27" s="111">
        <f>G26*D27</f>
        <v>0</v>
      </c>
      <c r="H27" s="111">
        <f>H26*D27</f>
        <v>0</v>
      </c>
      <c r="I27" s="111">
        <f>I26*D27</f>
        <v>0</v>
      </c>
      <c r="J27" s="72">
        <f>J26*D27</f>
        <v>0</v>
      </c>
    </row>
    <row r="28" spans="2:10" x14ac:dyDescent="0.35">
      <c r="B28" s="61" t="s">
        <v>27</v>
      </c>
      <c r="C28" s="53" t="s">
        <v>17</v>
      </c>
      <c r="D28" s="18">
        <v>0.6</v>
      </c>
      <c r="E28" s="69"/>
      <c r="F28" s="110"/>
      <c r="G28" s="110"/>
      <c r="H28" s="110"/>
      <c r="I28" s="110"/>
      <c r="J28" s="70"/>
    </row>
    <row r="29" spans="2:10" x14ac:dyDescent="0.35">
      <c r="B29" s="62"/>
      <c r="C29" s="30" t="s">
        <v>21</v>
      </c>
      <c r="D29" s="36">
        <f>D25*D28</f>
        <v>8.4</v>
      </c>
      <c r="E29" s="71">
        <f>E28*D29</f>
        <v>0</v>
      </c>
      <c r="F29" s="111">
        <f>F28*D29</f>
        <v>0</v>
      </c>
      <c r="G29" s="111">
        <f>G28*D29</f>
        <v>0</v>
      </c>
      <c r="H29" s="111">
        <f>H28*D29</f>
        <v>0</v>
      </c>
      <c r="I29" s="111">
        <f>I28*D29</f>
        <v>0</v>
      </c>
      <c r="J29" s="72">
        <f>J28*D29</f>
        <v>0</v>
      </c>
    </row>
    <row r="30" spans="2:10" x14ac:dyDescent="0.35">
      <c r="B30" s="60" t="s">
        <v>28</v>
      </c>
      <c r="C30" s="51" t="s">
        <v>17</v>
      </c>
      <c r="D30" s="19">
        <v>0.15</v>
      </c>
      <c r="E30" s="69"/>
      <c r="F30" s="110"/>
      <c r="G30" s="110"/>
      <c r="H30" s="110"/>
      <c r="I30" s="110"/>
      <c r="J30" s="70"/>
    </row>
    <row r="31" spans="2:10" x14ac:dyDescent="0.35">
      <c r="B31" s="64"/>
      <c r="C31" s="30" t="s">
        <v>21</v>
      </c>
      <c r="D31" s="36">
        <f>D25*D30</f>
        <v>2.1</v>
      </c>
      <c r="E31" s="71">
        <f>E30*D31</f>
        <v>0</v>
      </c>
      <c r="F31" s="111">
        <f>F30*D31</f>
        <v>0</v>
      </c>
      <c r="G31" s="111">
        <f>G30*D31</f>
        <v>0</v>
      </c>
      <c r="H31" s="111">
        <f>H30*D31</f>
        <v>0</v>
      </c>
      <c r="I31" s="111">
        <f>I30*D31</f>
        <v>0</v>
      </c>
      <c r="J31" s="72">
        <f>J30*D31</f>
        <v>0</v>
      </c>
    </row>
    <row r="32" spans="2:10" x14ac:dyDescent="0.35">
      <c r="B32" s="63" t="s">
        <v>29</v>
      </c>
      <c r="C32" s="53" t="s">
        <v>21</v>
      </c>
      <c r="D32" s="17">
        <v>12</v>
      </c>
      <c r="E32" s="75">
        <f>E34+E36+E38</f>
        <v>0</v>
      </c>
      <c r="F32" s="115">
        <f>F34+F36+F38</f>
        <v>0</v>
      </c>
      <c r="G32" s="115">
        <f t="shared" ref="G32:I32" si="3">G34+G36+G38</f>
        <v>0</v>
      </c>
      <c r="H32" s="115">
        <f>H34+H36+H38</f>
        <v>0</v>
      </c>
      <c r="I32" s="115">
        <f t="shared" si="3"/>
        <v>0</v>
      </c>
      <c r="J32" s="76">
        <f>J34+J36+J38</f>
        <v>0</v>
      </c>
    </row>
    <row r="33" spans="2:10" x14ac:dyDescent="0.35">
      <c r="B33" s="61" t="s">
        <v>26</v>
      </c>
      <c r="C33" s="53" t="s">
        <v>17</v>
      </c>
      <c r="D33" s="18">
        <v>0.25</v>
      </c>
      <c r="E33" s="69"/>
      <c r="F33" s="110"/>
      <c r="G33" s="110"/>
      <c r="H33" s="110"/>
      <c r="I33" s="110"/>
      <c r="J33" s="70"/>
    </row>
    <row r="34" spans="2:10" x14ac:dyDescent="0.35">
      <c r="B34" s="62"/>
      <c r="C34" s="30" t="s">
        <v>21</v>
      </c>
      <c r="D34" s="36">
        <f>D32*D33</f>
        <v>3</v>
      </c>
      <c r="E34" s="71">
        <f>E33*D34</f>
        <v>0</v>
      </c>
      <c r="F34" s="111">
        <f>F33*D34</f>
        <v>0</v>
      </c>
      <c r="G34" s="111">
        <f>G33*D34</f>
        <v>0</v>
      </c>
      <c r="H34" s="111">
        <f>H33*D34</f>
        <v>0</v>
      </c>
      <c r="I34" s="111">
        <f>I33*D34</f>
        <v>0</v>
      </c>
      <c r="J34" s="72">
        <f>J33*D34</f>
        <v>0</v>
      </c>
    </row>
    <row r="35" spans="2:10" x14ac:dyDescent="0.35">
      <c r="B35" s="61" t="s">
        <v>27</v>
      </c>
      <c r="C35" s="53" t="s">
        <v>17</v>
      </c>
      <c r="D35" s="18">
        <v>0.6</v>
      </c>
      <c r="E35" s="69"/>
      <c r="F35" s="110"/>
      <c r="G35" s="110"/>
      <c r="H35" s="110"/>
      <c r="I35" s="110"/>
      <c r="J35" s="70"/>
    </row>
    <row r="36" spans="2:10" x14ac:dyDescent="0.35">
      <c r="B36" s="62"/>
      <c r="C36" s="30" t="s">
        <v>21</v>
      </c>
      <c r="D36" s="36">
        <f>D32*D35</f>
        <v>7.1999999999999993</v>
      </c>
      <c r="E36" s="71">
        <f>E35*D36</f>
        <v>0</v>
      </c>
      <c r="F36" s="111">
        <f>F35*D36</f>
        <v>0</v>
      </c>
      <c r="G36" s="111">
        <f>G35*D36</f>
        <v>0</v>
      </c>
      <c r="H36" s="111">
        <f>H35*D36</f>
        <v>0</v>
      </c>
      <c r="I36" s="111">
        <f>I35*D36</f>
        <v>0</v>
      </c>
      <c r="J36" s="72">
        <f>J35*D36</f>
        <v>0</v>
      </c>
    </row>
    <row r="37" spans="2:10" x14ac:dyDescent="0.35">
      <c r="B37" s="60" t="s">
        <v>28</v>
      </c>
      <c r="C37" s="51" t="s">
        <v>17</v>
      </c>
      <c r="D37" s="19">
        <v>0.15</v>
      </c>
      <c r="E37" s="69"/>
      <c r="F37" s="110"/>
      <c r="G37" s="110"/>
      <c r="H37" s="110"/>
      <c r="I37" s="110"/>
      <c r="J37" s="70"/>
    </row>
    <row r="38" spans="2:10" x14ac:dyDescent="0.35">
      <c r="B38" s="64"/>
      <c r="C38" s="30" t="s">
        <v>21</v>
      </c>
      <c r="D38" s="36">
        <f>D32*D37</f>
        <v>1.7999999999999998</v>
      </c>
      <c r="E38" s="71">
        <f>E37*D38</f>
        <v>0</v>
      </c>
      <c r="F38" s="111">
        <f>F37*D38</f>
        <v>0</v>
      </c>
      <c r="G38" s="111">
        <f>G37*D38</f>
        <v>0</v>
      </c>
      <c r="H38" s="111">
        <f>H37*D38</f>
        <v>0</v>
      </c>
      <c r="I38" s="111">
        <f>I37*D38</f>
        <v>0</v>
      </c>
      <c r="J38" s="72">
        <f>J37*D38</f>
        <v>0</v>
      </c>
    </row>
    <row r="39" spans="2:10" x14ac:dyDescent="0.35">
      <c r="B39" s="63" t="s">
        <v>30</v>
      </c>
      <c r="C39" s="53" t="s">
        <v>21</v>
      </c>
      <c r="D39" s="17">
        <v>8</v>
      </c>
      <c r="E39" s="75">
        <f>E41+E43+E45</f>
        <v>0</v>
      </c>
      <c r="F39" s="115">
        <f>F41+F43+F45</f>
        <v>0</v>
      </c>
      <c r="G39" s="115">
        <f t="shared" ref="G39:I39" si="4">G41+G43+G45</f>
        <v>0</v>
      </c>
      <c r="H39" s="115">
        <f>H41+H43+H45</f>
        <v>0</v>
      </c>
      <c r="I39" s="115">
        <f t="shared" si="4"/>
        <v>0</v>
      </c>
      <c r="J39" s="76">
        <f>J41+J43+J45</f>
        <v>0</v>
      </c>
    </row>
    <row r="40" spans="2:10" x14ac:dyDescent="0.35">
      <c r="B40" s="61" t="s">
        <v>26</v>
      </c>
      <c r="C40" s="53" t="s">
        <v>17</v>
      </c>
      <c r="D40" s="18">
        <v>0.25</v>
      </c>
      <c r="E40" s="69"/>
      <c r="F40" s="110"/>
      <c r="G40" s="110"/>
      <c r="H40" s="110"/>
      <c r="I40" s="110"/>
      <c r="J40" s="70"/>
    </row>
    <row r="41" spans="2:10" x14ac:dyDescent="0.35">
      <c r="B41" s="62"/>
      <c r="C41" s="30" t="s">
        <v>21</v>
      </c>
      <c r="D41" s="36">
        <f>D39*D40</f>
        <v>2</v>
      </c>
      <c r="E41" s="71">
        <f>E40*D41</f>
        <v>0</v>
      </c>
      <c r="F41" s="111">
        <f>F40*D41</f>
        <v>0</v>
      </c>
      <c r="G41" s="111">
        <f>G40*D41</f>
        <v>0</v>
      </c>
      <c r="H41" s="111">
        <f>H40*D41</f>
        <v>0</v>
      </c>
      <c r="I41" s="111">
        <f>I40*D41</f>
        <v>0</v>
      </c>
      <c r="J41" s="72">
        <f>J40*D41</f>
        <v>0</v>
      </c>
    </row>
    <row r="42" spans="2:10" x14ac:dyDescent="0.35">
      <c r="B42" s="61" t="s">
        <v>27</v>
      </c>
      <c r="C42" s="53" t="s">
        <v>17</v>
      </c>
      <c r="D42" s="18">
        <v>0.6</v>
      </c>
      <c r="E42" s="69"/>
      <c r="F42" s="110"/>
      <c r="G42" s="110"/>
      <c r="H42" s="110"/>
      <c r="I42" s="110"/>
      <c r="J42" s="70"/>
    </row>
    <row r="43" spans="2:10" x14ac:dyDescent="0.35">
      <c r="B43" s="62"/>
      <c r="C43" s="30" t="s">
        <v>21</v>
      </c>
      <c r="D43" s="36">
        <f>D39*D42</f>
        <v>4.8</v>
      </c>
      <c r="E43" s="71">
        <f>E42*D43</f>
        <v>0</v>
      </c>
      <c r="F43" s="111">
        <f>F42*D43</f>
        <v>0</v>
      </c>
      <c r="G43" s="111">
        <f>G42*D43</f>
        <v>0</v>
      </c>
      <c r="H43" s="111">
        <f>H42*D43</f>
        <v>0</v>
      </c>
      <c r="I43" s="111">
        <f>I42*D43</f>
        <v>0</v>
      </c>
      <c r="J43" s="72">
        <f>J42*D43</f>
        <v>0</v>
      </c>
    </row>
    <row r="44" spans="2:10" x14ac:dyDescent="0.35">
      <c r="B44" s="60" t="s">
        <v>28</v>
      </c>
      <c r="C44" s="51" t="s">
        <v>17</v>
      </c>
      <c r="D44" s="19">
        <v>0.15</v>
      </c>
      <c r="E44" s="69"/>
      <c r="F44" s="110"/>
      <c r="G44" s="110"/>
      <c r="H44" s="110"/>
      <c r="I44" s="110"/>
      <c r="J44" s="70"/>
    </row>
    <row r="45" spans="2:10" x14ac:dyDescent="0.35">
      <c r="B45" s="64"/>
      <c r="C45" s="30" t="s">
        <v>21</v>
      </c>
      <c r="D45" s="36">
        <f>D39*D44</f>
        <v>1.2</v>
      </c>
      <c r="E45" s="71">
        <f>E44*D45</f>
        <v>0</v>
      </c>
      <c r="F45" s="111">
        <f>F44*D45</f>
        <v>0</v>
      </c>
      <c r="G45" s="111">
        <f>G44*D45</f>
        <v>0</v>
      </c>
      <c r="H45" s="111">
        <f>H44*D45</f>
        <v>0</v>
      </c>
      <c r="I45" s="111">
        <f>I44*D45</f>
        <v>0</v>
      </c>
      <c r="J45" s="72">
        <f>J44*D45</f>
        <v>0</v>
      </c>
    </row>
    <row r="46" spans="2:10" x14ac:dyDescent="0.35">
      <c r="B46" s="63" t="s">
        <v>31</v>
      </c>
      <c r="C46" s="53" t="s">
        <v>21</v>
      </c>
      <c r="D46" s="17">
        <v>6</v>
      </c>
      <c r="E46" s="75">
        <f>E48+E50+E52</f>
        <v>0</v>
      </c>
      <c r="F46" s="115">
        <f>F48+F50+F52</f>
        <v>0</v>
      </c>
      <c r="G46" s="115">
        <f t="shared" ref="G46:I46" si="5">G48+G50+G52</f>
        <v>0</v>
      </c>
      <c r="H46" s="115">
        <f>H48+H50+H52</f>
        <v>0</v>
      </c>
      <c r="I46" s="115">
        <f t="shared" si="5"/>
        <v>0</v>
      </c>
      <c r="J46" s="76">
        <f>J48+J50+J52</f>
        <v>0</v>
      </c>
    </row>
    <row r="47" spans="2:10" x14ac:dyDescent="0.35">
      <c r="B47" s="61" t="s">
        <v>26</v>
      </c>
      <c r="C47" s="53" t="s">
        <v>17</v>
      </c>
      <c r="D47" s="18">
        <v>0.25</v>
      </c>
      <c r="E47" s="69"/>
      <c r="F47" s="110"/>
      <c r="G47" s="110"/>
      <c r="H47" s="110"/>
      <c r="I47" s="110"/>
      <c r="J47" s="70"/>
    </row>
    <row r="48" spans="2:10" x14ac:dyDescent="0.35">
      <c r="B48" s="62"/>
      <c r="C48" s="30" t="s">
        <v>21</v>
      </c>
      <c r="D48" s="36">
        <f>D46*D47</f>
        <v>1.5</v>
      </c>
      <c r="E48" s="71">
        <f>E47*D48</f>
        <v>0</v>
      </c>
      <c r="F48" s="111">
        <f>F47*D48</f>
        <v>0</v>
      </c>
      <c r="G48" s="111">
        <f>G47*D48</f>
        <v>0</v>
      </c>
      <c r="H48" s="111">
        <f>H47*D48</f>
        <v>0</v>
      </c>
      <c r="I48" s="111">
        <f>I47*D48</f>
        <v>0</v>
      </c>
      <c r="J48" s="72">
        <f>J47*D48</f>
        <v>0</v>
      </c>
    </row>
    <row r="49" spans="2:10" x14ac:dyDescent="0.35">
      <c r="B49" s="61" t="s">
        <v>27</v>
      </c>
      <c r="C49" s="53" t="s">
        <v>17</v>
      </c>
      <c r="D49" s="18">
        <v>0.6</v>
      </c>
      <c r="E49" s="69"/>
      <c r="F49" s="110"/>
      <c r="G49" s="110"/>
      <c r="H49" s="110"/>
      <c r="I49" s="110"/>
      <c r="J49" s="70"/>
    </row>
    <row r="50" spans="2:10" x14ac:dyDescent="0.35">
      <c r="B50" s="62"/>
      <c r="C50" s="30" t="s">
        <v>21</v>
      </c>
      <c r="D50" s="36">
        <f>D46*D49</f>
        <v>3.5999999999999996</v>
      </c>
      <c r="E50" s="71">
        <f>E49*D50</f>
        <v>0</v>
      </c>
      <c r="F50" s="111">
        <f>F49*D50</f>
        <v>0</v>
      </c>
      <c r="G50" s="111">
        <f>G49*D50</f>
        <v>0</v>
      </c>
      <c r="H50" s="111">
        <f>H49*D50</f>
        <v>0</v>
      </c>
      <c r="I50" s="111">
        <f>I49*D50</f>
        <v>0</v>
      </c>
      <c r="J50" s="72">
        <f>J49*D50</f>
        <v>0</v>
      </c>
    </row>
    <row r="51" spans="2:10" x14ac:dyDescent="0.35">
      <c r="B51" s="60" t="s">
        <v>28</v>
      </c>
      <c r="C51" s="51" t="s">
        <v>17</v>
      </c>
      <c r="D51" s="19">
        <v>0.15</v>
      </c>
      <c r="E51" s="69"/>
      <c r="F51" s="110"/>
      <c r="G51" s="110"/>
      <c r="H51" s="110"/>
      <c r="I51" s="110"/>
      <c r="J51" s="70"/>
    </row>
    <row r="52" spans="2:10" ht="15" thickBot="1" x14ac:dyDescent="0.4">
      <c r="B52" s="96"/>
      <c r="C52" s="78" t="s">
        <v>21</v>
      </c>
      <c r="D52" s="116">
        <f>D46*D51</f>
        <v>0.89999999999999991</v>
      </c>
      <c r="E52" s="97">
        <f>E51*D52</f>
        <v>0</v>
      </c>
      <c r="F52" s="114">
        <f>F51*D52</f>
        <v>0</v>
      </c>
      <c r="G52" s="114">
        <f>G51*D52</f>
        <v>0</v>
      </c>
      <c r="H52" s="114">
        <f>H51*D52</f>
        <v>0</v>
      </c>
      <c r="I52" s="114">
        <f>I51*D52</f>
        <v>0</v>
      </c>
      <c r="J52" s="98">
        <f>J51*D52</f>
        <v>0</v>
      </c>
    </row>
    <row r="53" spans="2:10" ht="14.5" customHeight="1" thickBot="1" x14ac:dyDescent="0.4">
      <c r="B53" s="85"/>
      <c r="C53" s="86"/>
      <c r="D53" s="86"/>
      <c r="E53" s="85"/>
      <c r="F53" s="108"/>
      <c r="G53" s="108"/>
      <c r="H53" s="108"/>
      <c r="I53" s="108"/>
      <c r="J53" s="2"/>
    </row>
    <row r="54" spans="2:10" x14ac:dyDescent="0.35">
      <c r="B54" s="88" t="s">
        <v>32</v>
      </c>
      <c r="C54" s="89" t="s">
        <v>17</v>
      </c>
      <c r="D54" s="103">
        <v>1</v>
      </c>
      <c r="E54" s="90"/>
      <c r="F54" s="106"/>
      <c r="G54" s="106"/>
      <c r="H54" s="106"/>
      <c r="I54" s="106"/>
      <c r="J54" s="91"/>
    </row>
    <row r="55" spans="2:10" ht="15" thickBot="1" x14ac:dyDescent="0.4">
      <c r="B55" s="3"/>
      <c r="C55" s="83" t="s">
        <v>18</v>
      </c>
      <c r="D55" s="84">
        <v>5</v>
      </c>
      <c r="E55" s="80">
        <f>E54*D55</f>
        <v>0</v>
      </c>
      <c r="F55" s="107">
        <f>F54*D55</f>
        <v>0</v>
      </c>
      <c r="G55" s="107">
        <f>G54*D55</f>
        <v>0</v>
      </c>
      <c r="H55" s="107">
        <f>H54*D55</f>
        <v>0</v>
      </c>
      <c r="I55" s="107">
        <f>I54*D55</f>
        <v>0</v>
      </c>
      <c r="J55" s="81">
        <f>J54*D55</f>
        <v>0</v>
      </c>
    </row>
    <row r="56" spans="2:10" ht="14.5" customHeight="1" thickBot="1" x14ac:dyDescent="0.4">
      <c r="B56" s="85"/>
      <c r="C56" s="86"/>
      <c r="D56" s="86"/>
      <c r="E56" s="85"/>
      <c r="F56" s="108"/>
      <c r="G56" s="108"/>
      <c r="H56" s="108"/>
      <c r="I56" s="108"/>
      <c r="J56" s="87"/>
    </row>
    <row r="57" spans="2:10" ht="45" customHeight="1" x14ac:dyDescent="0.35">
      <c r="B57" s="82" t="s">
        <v>33</v>
      </c>
      <c r="C57" s="125" t="s">
        <v>41</v>
      </c>
      <c r="D57" s="126"/>
      <c r="E57" s="117"/>
      <c r="F57" s="118"/>
      <c r="G57" s="118"/>
      <c r="H57" s="118"/>
      <c r="I57" s="118"/>
      <c r="J57" s="119"/>
    </row>
    <row r="58" spans="2:10" ht="45" customHeight="1" x14ac:dyDescent="0.35">
      <c r="B58" s="120"/>
      <c r="C58" s="127" t="s">
        <v>42</v>
      </c>
      <c r="D58" s="128"/>
      <c r="E58" s="121"/>
      <c r="F58" s="122"/>
      <c r="G58" s="122"/>
      <c r="H58" s="122"/>
      <c r="I58" s="122"/>
      <c r="J58" s="123"/>
    </row>
    <row r="59" spans="2:10" ht="15" thickBot="1" x14ac:dyDescent="0.4">
      <c r="B59" s="3"/>
      <c r="C59" s="83" t="s">
        <v>18</v>
      </c>
      <c r="D59" s="84">
        <v>5</v>
      </c>
      <c r="E59" s="80" t="e">
        <f>(E57/E58)*D59</f>
        <v>#DIV/0!</v>
      </c>
      <c r="F59" s="124" t="e">
        <f>(F57/F58)*D59</f>
        <v>#DIV/0!</v>
      </c>
      <c r="G59" s="124" t="e">
        <f>(G57/G58)*D59</f>
        <v>#DIV/0!</v>
      </c>
      <c r="H59" s="124" t="e">
        <f>(H57/H58)*D59</f>
        <v>#DIV/0!</v>
      </c>
      <c r="I59" s="124" t="e">
        <f>(I57/I58)*D59</f>
        <v>#DIV/0!</v>
      </c>
      <c r="J59" s="81" t="e">
        <f>(J57/J58)*D59</f>
        <v>#DIV/0!</v>
      </c>
    </row>
    <row r="60" spans="2:10" ht="15" thickBot="1" x14ac:dyDescent="0.4">
      <c r="B60" s="77" t="s">
        <v>34</v>
      </c>
      <c r="C60" s="78"/>
      <c r="D60" s="79">
        <f>D14+D16+D24+D55+D59</f>
        <v>100</v>
      </c>
      <c r="E60" s="80" t="e">
        <f>E14+E16+E24+E55+E59</f>
        <v>#DIV/0!</v>
      </c>
      <c r="F60" s="107" t="e">
        <f t="shared" ref="F60:J60" si="6">F14+F16+F24+F55+F59</f>
        <v>#DIV/0!</v>
      </c>
      <c r="G60" s="107" t="e">
        <f t="shared" si="6"/>
        <v>#DIV/0!</v>
      </c>
      <c r="H60" s="107" t="e">
        <f t="shared" si="6"/>
        <v>#DIV/0!</v>
      </c>
      <c r="I60" s="107" t="e">
        <f t="shared" si="6"/>
        <v>#DIV/0!</v>
      </c>
      <c r="J60" s="81" t="e">
        <f t="shared" si="6"/>
        <v>#DIV/0!</v>
      </c>
    </row>
    <row r="62" spans="2:10" x14ac:dyDescent="0.35">
      <c r="B62" s="1" t="s">
        <v>35</v>
      </c>
    </row>
    <row r="63" spans="2:10" ht="29" x14ac:dyDescent="0.35">
      <c r="B63" s="13" t="s">
        <v>12</v>
      </c>
      <c r="C63" s="39"/>
      <c r="D63" s="40" t="s">
        <v>36</v>
      </c>
      <c r="E63" s="41" t="str">
        <f t="shared" ref="E63:J63" si="7">E12</f>
        <v>Name of Firm</v>
      </c>
      <c r="F63" s="41" t="str">
        <f t="shared" si="7"/>
        <v>Name of Firm</v>
      </c>
      <c r="G63" s="41" t="str">
        <f t="shared" si="7"/>
        <v>Name of Firm</v>
      </c>
      <c r="H63" s="41" t="str">
        <f t="shared" si="7"/>
        <v>Name of Firm</v>
      </c>
      <c r="I63" s="41" t="str">
        <f t="shared" si="7"/>
        <v>Name of Firm</v>
      </c>
      <c r="J63" s="42" t="str">
        <f t="shared" si="7"/>
        <v>Name of Firm</v>
      </c>
    </row>
    <row r="64" spans="2:10" x14ac:dyDescent="0.35">
      <c r="B64" s="14" t="str">
        <f>B13</f>
        <v>1) Specific Experience:</v>
      </c>
      <c r="C64" s="43"/>
      <c r="D64" s="44">
        <f t="shared" ref="D64:J64" si="8">D14</f>
        <v>10</v>
      </c>
      <c r="E64" s="44">
        <f t="shared" si="8"/>
        <v>0</v>
      </c>
      <c r="F64" s="44">
        <f t="shared" si="8"/>
        <v>0</v>
      </c>
      <c r="G64" s="44">
        <f t="shared" si="8"/>
        <v>0</v>
      </c>
      <c r="H64" s="44">
        <f t="shared" si="8"/>
        <v>0</v>
      </c>
      <c r="I64" s="44">
        <f t="shared" si="8"/>
        <v>0</v>
      </c>
      <c r="J64" s="45">
        <f t="shared" si="8"/>
        <v>0</v>
      </c>
    </row>
    <row r="65" spans="2:10" x14ac:dyDescent="0.35">
      <c r="B65" s="46" t="str">
        <f>B16</f>
        <v>2) Methodology and Work Plan:</v>
      </c>
      <c r="C65" s="47"/>
      <c r="D65" s="48">
        <f>D16</f>
        <v>40</v>
      </c>
      <c r="E65" s="48">
        <f>E16</f>
        <v>0</v>
      </c>
      <c r="F65" s="48">
        <f t="shared" ref="F65:J65" si="9">F16</f>
        <v>0</v>
      </c>
      <c r="G65" s="48">
        <f t="shared" si="9"/>
        <v>0</v>
      </c>
      <c r="H65" s="48">
        <f t="shared" si="9"/>
        <v>0</v>
      </c>
      <c r="I65" s="48">
        <f t="shared" si="9"/>
        <v>0</v>
      </c>
      <c r="J65" s="49">
        <f t="shared" si="9"/>
        <v>0</v>
      </c>
    </row>
    <row r="66" spans="2:10" x14ac:dyDescent="0.35">
      <c r="B66" s="46" t="str">
        <f>B24</f>
        <v>3) Relevant experience and qualification of key experts:</v>
      </c>
      <c r="C66" s="47"/>
      <c r="D66" s="48">
        <f>D24</f>
        <v>40</v>
      </c>
      <c r="E66" s="48">
        <f>E24</f>
        <v>0</v>
      </c>
      <c r="F66" s="48">
        <f t="shared" ref="F66:J66" si="10">F24</f>
        <v>0</v>
      </c>
      <c r="G66" s="48">
        <f t="shared" si="10"/>
        <v>0</v>
      </c>
      <c r="H66" s="48">
        <f t="shared" si="10"/>
        <v>0</v>
      </c>
      <c r="I66" s="48">
        <f t="shared" si="10"/>
        <v>0</v>
      </c>
      <c r="J66" s="49">
        <f t="shared" si="10"/>
        <v>0</v>
      </c>
    </row>
    <row r="67" spans="2:10" x14ac:dyDescent="0.35">
      <c r="B67" s="46" t="str">
        <f>B54</f>
        <v>4) Transfer of Knowledge:</v>
      </c>
      <c r="C67" s="47"/>
      <c r="D67" s="48">
        <f>D55</f>
        <v>5</v>
      </c>
      <c r="E67" s="48">
        <f>E55</f>
        <v>0</v>
      </c>
      <c r="F67" s="48">
        <f t="shared" ref="F67:J67" si="11">F55</f>
        <v>0</v>
      </c>
      <c r="G67" s="48">
        <f t="shared" si="11"/>
        <v>0</v>
      </c>
      <c r="H67" s="48">
        <f t="shared" si="11"/>
        <v>0</v>
      </c>
      <c r="I67" s="48">
        <f t="shared" si="11"/>
        <v>0</v>
      </c>
      <c r="J67" s="49">
        <f t="shared" si="11"/>
        <v>0</v>
      </c>
    </row>
    <row r="68" spans="2:10" x14ac:dyDescent="0.35">
      <c r="B68" s="50" t="str">
        <f>B57</f>
        <v>5) Participation by nationals among proposed Key Experts:</v>
      </c>
      <c r="C68" s="51"/>
      <c r="D68" s="34">
        <f>D59</f>
        <v>5</v>
      </c>
      <c r="E68" s="34" t="e">
        <f>E59</f>
        <v>#DIV/0!</v>
      </c>
      <c r="F68" s="34" t="e">
        <f t="shared" ref="F68:J68" si="12">F59</f>
        <v>#DIV/0!</v>
      </c>
      <c r="G68" s="34" t="e">
        <f t="shared" si="12"/>
        <v>#DIV/0!</v>
      </c>
      <c r="H68" s="34" t="e">
        <f t="shared" si="12"/>
        <v>#DIV/0!</v>
      </c>
      <c r="I68" s="34" t="e">
        <f t="shared" si="12"/>
        <v>#DIV/0!</v>
      </c>
      <c r="J68" s="35" t="e">
        <f t="shared" si="12"/>
        <v>#DIV/0!</v>
      </c>
    </row>
    <row r="69" spans="2:10" x14ac:dyDescent="0.35">
      <c r="B69" s="52" t="str">
        <f>B60</f>
        <v>TOTAL TECHNICAL SCORES</v>
      </c>
      <c r="C69" s="30"/>
      <c r="D69" s="33">
        <f>SUM(D64:D68)</f>
        <v>100</v>
      </c>
      <c r="E69" s="9" t="e">
        <f>SUM(E64:E68)</f>
        <v>#DIV/0!</v>
      </c>
      <c r="F69" s="9" t="e">
        <f>SUM(F64:F68)</f>
        <v>#DIV/0!</v>
      </c>
      <c r="G69" s="9" t="e">
        <f t="shared" ref="G69:J69" si="13">SUM(G64:G68)</f>
        <v>#DIV/0!</v>
      </c>
      <c r="H69" s="9" t="e">
        <f t="shared" si="13"/>
        <v>#DIV/0!</v>
      </c>
      <c r="I69" s="9" t="e">
        <f t="shared" si="13"/>
        <v>#DIV/0!</v>
      </c>
      <c r="J69" s="10" t="e">
        <f t="shared" si="13"/>
        <v>#DIV/0!</v>
      </c>
    </row>
  </sheetData>
  <mergeCells count="2">
    <mergeCell ref="C57:D57"/>
    <mergeCell ref="C58:D58"/>
  </mergeCells>
  <phoneticPr fontId="5" type="noConversion"/>
  <conditionalFormatting sqref="E7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J6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CBA55-89DF-40B4-88BC-469FE26A8047}">
  <dimension ref="A1:A8"/>
  <sheetViews>
    <sheetView zoomScale="140" zoomScaleNormal="140" workbookViewId="0">
      <selection activeCell="F14" sqref="F14"/>
    </sheetView>
  </sheetViews>
  <sheetFormatPr defaultRowHeight="14.5" x14ac:dyDescent="0.35"/>
  <sheetData>
    <row r="1" spans="1:1" x14ac:dyDescent="0.35">
      <c r="A1" s="1" t="s">
        <v>37</v>
      </c>
    </row>
    <row r="3" spans="1:1" x14ac:dyDescent="0.35">
      <c r="A3" t="s">
        <v>40</v>
      </c>
    </row>
    <row r="4" spans="1:1" x14ac:dyDescent="0.35">
      <c r="A4" t="s">
        <v>38</v>
      </c>
    </row>
    <row r="5" spans="1:1" x14ac:dyDescent="0.35">
      <c r="A5" t="s">
        <v>39</v>
      </c>
    </row>
    <row r="6" spans="1:1" x14ac:dyDescent="0.35">
      <c r="A6" t="s">
        <v>46</v>
      </c>
    </row>
    <row r="7" spans="1:1" x14ac:dyDescent="0.35">
      <c r="A7" t="s">
        <v>45</v>
      </c>
    </row>
    <row r="8" spans="1:1" x14ac:dyDescent="0.35">
      <c r="A8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Technical Scoresheet</vt:lpstr>
      <vt:lpstr>Help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Douglas Fraser</dc:creator>
  <cp:keywords/>
  <dc:description/>
  <cp:lastModifiedBy>Douglas Fraser</cp:lastModifiedBy>
  <cp:revision/>
  <dcterms:created xsi:type="dcterms:W3CDTF">2022-03-12T13:54:45Z</dcterms:created>
  <dcterms:modified xsi:type="dcterms:W3CDTF">2022-04-07T14:34:11Z</dcterms:modified>
  <cp:category/>
  <cp:contentStatus/>
</cp:coreProperties>
</file>